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9"/>
  <c r="I9"/>
  <c r="H9"/>
  <c r="G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<sst xmlns="http://schemas.openxmlformats.org/spreadsheetml/2006/main" count="45" uniqueCount="39">
  <si>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</si>
  <si>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</si>
  <si>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</si>
  <si>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</si>
  <si>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</si>
  <si>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</si>
  <si>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</si>
  <si>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</si>
  <si>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</si>
  <si>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</si>
  <si>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</si>
  <si>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</si>
  <si>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</si>
  <si>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</si>
  <si>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</si>
  <si>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</si>
  <si>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</si>
  <si>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</si>
  <si>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</si>
  <si>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</si>
  <si>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Гарнир</t>
  </si>
  <si>
    <t>хлеб ржен</t>
  </si>
  <si>
    <t>гор. блюдо</t>
  </si>
  <si>
    <t>Хлеб ржаной</t>
  </si>
  <si>
    <t>Масло сливочное</t>
  </si>
  <si>
    <t>Масло слив.</t>
  </si>
  <si>
    <t>Выпечка</t>
  </si>
  <si>
    <t>Гор.блюдо</t>
  </si>
  <si>
    <t>Чай с сахаром</t>
  </si>
  <si>
    <t>Омлет натуральный</t>
  </si>
  <si>
    <t>Какао с молоком</t>
  </si>
  <si>
    <t>Яблоко</t>
  </si>
  <si>
    <t xml:space="preserve">Суп картофельный с крупой </t>
  </si>
  <si>
    <t>Перловка отварная</t>
  </si>
  <si>
    <t>Говядина, туш. в сметане</t>
  </si>
  <si>
    <t>Сок фруктовый</t>
  </si>
  <si>
    <t>Булочка школьная</t>
  </si>
  <si>
    <t>Сок</t>
  </si>
  <si>
    <t>Свеж. 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</si>
</sst>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1" sqref="B1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7" t="s">
        <v>2</v>
      </c>
      <c r="F1" s="18"/>
      <c r="G1" s="17"/>
      <c r="H1" s="17"/>
      <c r="I1" s="17" t="s">
        <v>3</v>
      </c>
      <c r="J1" s="19">
        <v>45819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210</v>
      </c>
      <c r="D4" s="10" t="s">
        <v>29</v>
      </c>
      <c r="E4" s="11">
        <v>116</v>
      </c>
      <c r="F4" s="11">
        <v>47.24</v>
      </c>
      <c r="G4" s="10">
        <v>224</v>
      </c>
      <c r="H4" s="10">
        <v>10.78</v>
      </c>
      <c r="I4" s="10">
        <v>19.2</v>
      </c>
      <c r="J4" s="10">
        <v>2.04</v>
      </c>
    </row>
    <row r="5" spans="1:10">
      <c r="A5" s="5"/>
      <c r="B5" s="9" t="s">
        <v>25</v>
      </c>
      <c r="C5" s="10">
        <v>14</v>
      </c>
      <c r="D5" s="10" t="s">
        <v>24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21</v>
      </c>
      <c r="C7" s="10">
        <v>0</v>
      </c>
      <c r="D7" s="10" t="s">
        <v>23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382</v>
      </c>
      <c r="D8" s="10" t="s">
        <v>30</v>
      </c>
      <c r="E8" s="11">
        <v>200</v>
      </c>
      <c r="F8" s="11">
        <v>19.899999999999999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38</v>
      </c>
      <c r="C9" s="10">
        <v>338</v>
      </c>
      <c r="D9" s="10" t="s">
        <v>31</v>
      </c>
      <c r="E9" s="11">
        <v>150</v>
      </c>
      <c r="F9" s="11">
        <v>36</v>
      </c>
      <c r="G9" s="10">
        <f>0.47*E9</f>
        <v>70.5</v>
      </c>
      <c r="H9" s="10">
        <f>0.004*E9</f>
        <v>0.6</v>
      </c>
      <c r="I9" s="10">
        <f>0.004*E9</f>
        <v>0.6</v>
      </c>
      <c r="J9" s="10">
        <f>0.098*E9</f>
        <v>14.700000000000001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576</v>
      </c>
      <c r="F11" s="22">
        <f>SUM(F4:F10)</f>
        <v>123.44</v>
      </c>
      <c r="G11" s="20">
        <f t="shared" ref="G11:J11" si="0">SUM(G4:G10)</f>
        <v>711.34</v>
      </c>
      <c r="H11" s="20">
        <f t="shared" si="0"/>
        <v>22.450000000000003</v>
      </c>
      <c r="I11" s="20">
        <f t="shared" si="0"/>
        <v>31.630000000000003</v>
      </c>
      <c r="J11" s="20">
        <f t="shared" si="0"/>
        <v>83.19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27</v>
      </c>
      <c r="C13" s="10">
        <v>101</v>
      </c>
      <c r="D13" s="10" t="s">
        <v>32</v>
      </c>
      <c r="E13" s="11">
        <v>250</v>
      </c>
      <c r="F13" s="11">
        <v>38.28</v>
      </c>
      <c r="G13" s="10">
        <v>85.75</v>
      </c>
      <c r="H13" s="10">
        <v>1.97</v>
      </c>
      <c r="I13" s="10">
        <v>2.71</v>
      </c>
      <c r="J13" s="10">
        <v>12.11</v>
      </c>
    </row>
    <row r="14" spans="1:10">
      <c r="A14" s="7"/>
      <c r="B14" s="9" t="s">
        <v>20</v>
      </c>
      <c r="C14" s="10">
        <v>171</v>
      </c>
      <c r="D14" s="10" t="s">
        <v>33</v>
      </c>
      <c r="E14" s="11">
        <v>200</v>
      </c>
      <c r="F14" s="11">
        <v>15.1</v>
      </c>
      <c r="G14" s="10">
        <v>233.2</v>
      </c>
      <c r="H14" s="10">
        <v>5.97</v>
      </c>
      <c r="I14" s="10">
        <v>4.33</v>
      </c>
      <c r="J14" s="10">
        <v>42.68</v>
      </c>
    </row>
    <row r="15" spans="1:10">
      <c r="A15" s="7"/>
      <c r="B15" s="9" t="s">
        <v>22</v>
      </c>
      <c r="C15" s="10">
        <v>264</v>
      </c>
      <c r="D15" s="10" t="s">
        <v>34</v>
      </c>
      <c r="E15" s="11">
        <v>100</v>
      </c>
      <c r="F15" s="11">
        <v>68</v>
      </c>
      <c r="G15" s="10">
        <v>310</v>
      </c>
      <c r="H15" s="10">
        <v>15.27</v>
      </c>
      <c r="I15" s="10">
        <v>23.1</v>
      </c>
      <c r="J15" s="10">
        <v>5.12</v>
      </c>
    </row>
    <row r="16" spans="1:10">
      <c r="A16" s="7"/>
      <c r="B16" s="9" t="s">
        <v>18</v>
      </c>
      <c r="C16" s="10">
        <v>271</v>
      </c>
      <c r="D16" s="10" t="s">
        <v>28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37</v>
      </c>
      <c r="C17" s="10"/>
      <c r="D17" s="10" t="s">
        <v>35</v>
      </c>
      <c r="E17" s="11">
        <v>200</v>
      </c>
      <c r="F17" s="11">
        <v>33</v>
      </c>
      <c r="G17" s="10">
        <f>0.48*E17</f>
        <v>96</v>
      </c>
      <c r="H17" s="10">
        <f>0*E17</f>
        <v>0</v>
      </c>
      <c r="I17" s="10">
        <f>0*E17</f>
        <v>0</v>
      </c>
      <c r="J17" s="10">
        <f>0.12*E17</f>
        <v>24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30</v>
      </c>
      <c r="F18" s="11">
        <v>2.79</v>
      </c>
      <c r="G18" s="10">
        <f>2.338*E18</f>
        <v>70.14</v>
      </c>
      <c r="H18" s="10">
        <f>0.079*E18</f>
        <v>2.37</v>
      </c>
      <c r="I18" s="10">
        <f>0.01*E18</f>
        <v>0.3</v>
      </c>
      <c r="J18" s="10">
        <f>0.483*E18</f>
        <v>14.49</v>
      </c>
    </row>
    <row r="19" spans="1:10">
      <c r="A19" s="7"/>
      <c r="B19" s="23" t="s">
        <v>21</v>
      </c>
      <c r="C19" s="10">
        <v>0</v>
      </c>
      <c r="D19" s="10" t="s">
        <v>23</v>
      </c>
      <c r="E19" s="11">
        <v>30</v>
      </c>
      <c r="F19" s="11">
        <v>2.79</v>
      </c>
      <c r="G19" s="10">
        <f>2.299*E19</f>
        <v>68.97</v>
      </c>
      <c r="H19" s="10">
        <f>0.056*E19</f>
        <v>1.68</v>
      </c>
      <c r="I19" s="10">
        <f>0.011*E19</f>
        <v>0.32999999999999996</v>
      </c>
      <c r="J19" s="10">
        <f>0.494*E19</f>
        <v>14.82</v>
      </c>
    </row>
    <row r="20" spans="1:10">
      <c r="A20" s="7"/>
      <c r="B20" s="9" t="s">
        <v>26</v>
      </c>
      <c r="C20" s="10">
        <v>428</v>
      </c>
      <c r="D20" s="28" t="s">
        <v>36</v>
      </c>
      <c r="E20" s="29">
        <v>100</v>
      </c>
      <c r="F20" s="11">
        <v>16.600000000000001</v>
      </c>
      <c r="G20" s="30">
        <v>241.7</v>
      </c>
      <c r="H20" s="30">
        <v>8.35</v>
      </c>
      <c r="I20" s="30">
        <v>3.2</v>
      </c>
      <c r="J20" s="30">
        <v>44.85</v>
      </c>
    </row>
    <row r="21" spans="1:10" ht="19.5" thickBot="1">
      <c r="A21" s="6"/>
      <c r="B21" s="14"/>
      <c r="C21" s="14"/>
      <c r="D21" s="15"/>
      <c r="E21" s="22">
        <f>SUM(E13:E19)</f>
        <v>1010</v>
      </c>
      <c r="F21" s="24">
        <f t="shared" ref="F21:J21" si="1">SUM(F13:F20)</f>
        <v>178.48</v>
      </c>
      <c r="G21" s="16">
        <f t="shared" si="1"/>
        <v>1154.4000000000001</v>
      </c>
      <c r="H21" s="16">
        <f t="shared" si="1"/>
        <v>35.730000000000004</v>
      </c>
      <c r="I21" s="16">
        <f t="shared" si="1"/>
        <v>33.97</v>
      </c>
      <c r="J21" s="16">
        <f t="shared" si="1"/>
        <v>158.86999999999998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2025-06-10T00:47:30Z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